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8115" yWindow="5325" windowWidth="28005" windowHeight="16440" tabRatio="500"/>
  </bookViews>
  <sheets>
    <sheet name="Sheet1" sheetId="1" r:id="rId1"/>
  </sheet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E4" i="1" l="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3" i="1"/>
  <c r="D57" i="1" l="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F57" i="1"/>
  <c r="G57" i="1"/>
  <c r="H57" i="1" s="1"/>
  <c r="F56" i="1"/>
  <c r="G56" i="1"/>
  <c r="H56" i="1"/>
  <c r="F55" i="1"/>
  <c r="G55" i="1" s="1"/>
  <c r="H55" i="1" s="1"/>
  <c r="F54" i="1"/>
  <c r="G54" i="1" s="1"/>
  <c r="H54" i="1" s="1"/>
  <c r="F53" i="1"/>
  <c r="G53" i="1"/>
  <c r="H53" i="1" s="1"/>
  <c r="F52" i="1"/>
  <c r="G52" i="1"/>
  <c r="H52" i="1"/>
  <c r="F51" i="1"/>
  <c r="G51" i="1" s="1"/>
  <c r="H51" i="1" s="1"/>
  <c r="F50" i="1"/>
  <c r="G50" i="1" s="1"/>
  <c r="H50" i="1" s="1"/>
  <c r="F49" i="1"/>
  <c r="G49" i="1"/>
  <c r="H49" i="1" s="1"/>
  <c r="F48" i="1"/>
  <c r="G48" i="1"/>
  <c r="H48" i="1"/>
  <c r="F47" i="1"/>
  <c r="G47" i="1" s="1"/>
  <c r="H47" i="1" s="1"/>
  <c r="F46" i="1"/>
  <c r="G46" i="1" s="1"/>
  <c r="H46" i="1" s="1"/>
  <c r="F45" i="1"/>
  <c r="G45" i="1"/>
  <c r="H45" i="1" s="1"/>
  <c r="F44" i="1"/>
  <c r="G44" i="1"/>
  <c r="H44" i="1"/>
  <c r="F43" i="1"/>
  <c r="G43" i="1" s="1"/>
  <c r="H43" i="1" s="1"/>
  <c r="F42" i="1"/>
  <c r="G42" i="1" s="1"/>
  <c r="H42" i="1" s="1"/>
  <c r="F41" i="1"/>
  <c r="G41" i="1"/>
  <c r="H41" i="1" s="1"/>
  <c r="F40" i="1"/>
  <c r="G40" i="1"/>
  <c r="H40" i="1"/>
  <c r="F39" i="1"/>
  <c r="G39" i="1" s="1"/>
  <c r="H39" i="1" s="1"/>
  <c r="F38" i="1"/>
  <c r="G38" i="1" s="1"/>
  <c r="H38" i="1" s="1"/>
  <c r="F37" i="1"/>
  <c r="G37" i="1"/>
  <c r="H37" i="1" s="1"/>
  <c r="F36" i="1"/>
  <c r="G36" i="1"/>
  <c r="H36" i="1"/>
  <c r="F35" i="1"/>
  <c r="G35" i="1" s="1"/>
  <c r="H35" i="1" s="1"/>
  <c r="F34" i="1"/>
  <c r="G34" i="1" s="1"/>
  <c r="H34" i="1" s="1"/>
  <c r="F33" i="1"/>
  <c r="G33" i="1"/>
  <c r="H33" i="1" s="1"/>
  <c r="F32" i="1"/>
  <c r="G32" i="1"/>
  <c r="H32" i="1"/>
  <c r="F31" i="1"/>
  <c r="G31" i="1" s="1"/>
  <c r="H31" i="1" s="1"/>
  <c r="F30" i="1"/>
  <c r="G30" i="1" s="1"/>
  <c r="H30" i="1" s="1"/>
  <c r="F29" i="1"/>
  <c r="G29" i="1"/>
  <c r="H29" i="1" s="1"/>
  <c r="F28" i="1"/>
  <c r="G28" i="1"/>
  <c r="H28" i="1"/>
  <c r="F27" i="1"/>
  <c r="G27" i="1" s="1"/>
  <c r="H27" i="1" s="1"/>
  <c r="F26" i="1"/>
  <c r="G26" i="1" s="1"/>
  <c r="H26" i="1" s="1"/>
  <c r="F25" i="1"/>
  <c r="G25" i="1"/>
  <c r="H25" i="1" s="1"/>
  <c r="F24" i="1"/>
  <c r="G24" i="1"/>
  <c r="H24" i="1"/>
  <c r="F23" i="1"/>
  <c r="G23" i="1" s="1"/>
  <c r="H23" i="1" s="1"/>
  <c r="F22" i="1"/>
  <c r="G22" i="1" s="1"/>
  <c r="H22" i="1" s="1"/>
  <c r="F21" i="1"/>
  <c r="G21" i="1"/>
  <c r="H21" i="1" s="1"/>
  <c r="F20" i="1"/>
  <c r="G20" i="1"/>
  <c r="H20" i="1"/>
  <c r="F19" i="1"/>
  <c r="G19" i="1" s="1"/>
  <c r="H19" i="1" s="1"/>
  <c r="F18" i="1"/>
  <c r="G18" i="1" s="1"/>
  <c r="H18" i="1" s="1"/>
  <c r="F17" i="1"/>
  <c r="G17" i="1"/>
  <c r="H17" i="1" s="1"/>
  <c r="F16" i="1"/>
  <c r="G16" i="1"/>
  <c r="H16" i="1"/>
  <c r="F15" i="1"/>
  <c r="G15" i="1" s="1"/>
  <c r="H15" i="1" s="1"/>
  <c r="F14" i="1"/>
  <c r="G14" i="1" s="1"/>
  <c r="H14" i="1" s="1"/>
  <c r="F13" i="1"/>
  <c r="G13" i="1"/>
  <c r="H13" i="1" s="1"/>
  <c r="F12" i="1"/>
  <c r="G12" i="1"/>
  <c r="H12" i="1"/>
  <c r="F11" i="1"/>
  <c r="G11" i="1" s="1"/>
  <c r="H11" i="1" s="1"/>
  <c r="F10" i="1"/>
  <c r="G10" i="1" s="1"/>
  <c r="H10" i="1" s="1"/>
  <c r="F9" i="1"/>
  <c r="G9" i="1"/>
  <c r="H9" i="1" s="1"/>
  <c r="F8" i="1"/>
  <c r="G8" i="1"/>
  <c r="H8" i="1"/>
  <c r="F7" i="1"/>
  <c r="G7" i="1" s="1"/>
  <c r="H7" i="1" s="1"/>
  <c r="F6" i="1"/>
  <c r="G6" i="1" s="1"/>
  <c r="H6" i="1" s="1"/>
  <c r="F5" i="1"/>
  <c r="G5" i="1"/>
  <c r="H5" i="1" s="1"/>
  <c r="F4" i="1"/>
  <c r="G4" i="1"/>
  <c r="H4" i="1"/>
  <c r="F3" i="1"/>
  <c r="G3" i="1" s="1"/>
  <c r="H3" i="1" s="1"/>
  <c r="D3" i="1"/>
</calcChain>
</file>

<file path=xl/sharedStrings.xml><?xml version="1.0" encoding="utf-8"?>
<sst xmlns="http://schemas.openxmlformats.org/spreadsheetml/2006/main" count="80" uniqueCount="77">
  <si>
    <t>Inner Harbor/Federal Hill</t>
  </si>
  <si>
    <t>Lauraville</t>
  </si>
  <si>
    <t>Loch Raven</t>
  </si>
  <si>
    <t>Madison/East End</t>
  </si>
  <si>
    <t>Medfield/Hampden/Woodberry/Remington</t>
  </si>
  <si>
    <t>Midway/Coldstream</t>
  </si>
  <si>
    <t>Morrell Park/Violetville</t>
  </si>
  <si>
    <t>Mount Washington/Coldspring</t>
  </si>
  <si>
    <t>North Baltimore/Guilford/Homeland</t>
  </si>
  <si>
    <t>Northwood</t>
  </si>
  <si>
    <t>Orangeville/East Highlandtown</t>
  </si>
  <si>
    <t>Patterson Park North &amp; East</t>
  </si>
  <si>
    <t>Penn North/Reservoir Hill</t>
  </si>
  <si>
    <t>Pimlico/Arlington/Hilltop</t>
  </si>
  <si>
    <t>Poppleton/The Terraces/Hollins Market</t>
  </si>
  <si>
    <t>Sandtown-Winchester/Harlem Park</t>
  </si>
  <si>
    <t>South Baltimore</t>
  </si>
  <si>
    <t>Southeastern</t>
  </si>
  <si>
    <t>Southern Park Heights</t>
  </si>
  <si>
    <t>Southwest Baltimore</t>
  </si>
  <si>
    <t>The Waverlies</t>
  </si>
  <si>
    <t>Washington Village/Pigtown</t>
  </si>
  <si>
    <t>Westport/Mount Winans/Lakeland</t>
  </si>
  <si>
    <t>Oldtown/Middle East</t>
  </si>
  <si>
    <t>Harbor East/Little Italy</t>
  </si>
  <si>
    <t>Upton/Druid Heights</t>
  </si>
  <si>
    <t>Midtown</t>
  </si>
  <si>
    <t>Greenmount East</t>
  </si>
  <si>
    <t>Population, Census 2010</t>
    <phoneticPr fontId="2" type="noConversion"/>
  </si>
  <si>
    <t>Community Statistical Area (CSA)</t>
    <phoneticPr fontId="2" type="noConversion"/>
  </si>
  <si>
    <t>Number of people in state prison from that CSA, 2010</t>
  </si>
  <si>
    <t>Jail population from that CSA in 2010 (report estimates)</t>
  </si>
  <si>
    <t>Incarceration rate per 100,000 (state prison only)</t>
    <phoneticPr fontId="2" type="noConversion"/>
  </si>
  <si>
    <t>Incarceration rate per 100,000 (state prison and city jail)</t>
    <phoneticPr fontId="2" type="noConversion"/>
  </si>
  <si>
    <t>Annual cost to incarcerate residents in state prison</t>
    <phoneticPr fontId="2" type="noConversion"/>
  </si>
  <si>
    <t>Allendale/Irvington/S. Hilton</t>
  </si>
  <si>
    <t>Beechfield/Ten Hills/West Hills</t>
  </si>
  <si>
    <t>Belair-Edison</t>
  </si>
  <si>
    <t>Brooklyn/Curtis Bay/Hawkins Point</t>
  </si>
  <si>
    <t>Canton</t>
  </si>
  <si>
    <t>Cedonia/Frankford</t>
  </si>
  <si>
    <t>Cherry Hill</t>
  </si>
  <si>
    <t>Chinquapin Park/Belvedere</t>
  </si>
  <si>
    <t>Claremont/Armistead</t>
  </si>
  <si>
    <t>Clifton-Berea</t>
  </si>
  <si>
    <t>Cross-Country/Cheswolde</t>
  </si>
  <si>
    <t>Dickeyville/Franklintown</t>
  </si>
  <si>
    <t>Dorchester/Ashburton</t>
  </si>
  <si>
    <t>Downtown/Seton Hill</t>
  </si>
  <si>
    <t>Edmondson Village</t>
  </si>
  <si>
    <t>Fells Point</t>
  </si>
  <si>
    <t>Forest Park/Walbrook</t>
  </si>
  <si>
    <t>Glen-Fallstaff</t>
  </si>
  <si>
    <t>Greater Charles Village/Barclay</t>
  </si>
  <si>
    <t>Greater Govans</t>
  </si>
  <si>
    <t>Greater Mondawmin</t>
  </si>
  <si>
    <t>Greater Roland Park/Poplar Hill</t>
  </si>
  <si>
    <t>Greater Rosemont</t>
  </si>
  <si>
    <t>Hamilton</t>
  </si>
  <si>
    <t>Harford/Echodale</t>
  </si>
  <si>
    <t>Highlandtown</t>
  </si>
  <si>
    <t>Howard Park/West Arlington</t>
  </si>
  <si>
    <t>Estimate of the combined prison and jail population from this CSA in 2010</t>
  </si>
  <si>
    <t>Number of people in prison from each Baltimore Community Statistical Areas</t>
  </si>
  <si>
    <t>Community Statistical Area (CSA)</t>
  </si>
  <si>
    <t>The Baltimore Data Collaborative and the Baltimore City Department of Planning divided Baltimore into 55 CSAs. These 55 units combine Census Bureau geographies together in ways that match Baltimore’s understanding of community boundaries, and are used in social planning.</t>
  </si>
  <si>
    <t>Population, Census 2010</t>
  </si>
  <si>
    <t>The number of people from each CSA, calculated based on population data reported in the 2010 Census.</t>
  </si>
  <si>
    <t>See the methodology section of the report for how we calculated how many people were in state prison in 2010 from that Community Statistical Area.</t>
  </si>
  <si>
    <t>Incarceration rate per 100,000 (state prison only)</t>
  </si>
  <si>
    <t>This is the number of people incarcerated in state prison divided by the population and then multiplied by 100,000. It allows ready comparison of the frequency of incarceration between community statistical areas of different population sizes.</t>
  </si>
  <si>
    <t>Annual cost to incarcerate residents in state prison</t>
  </si>
  <si>
    <t>The cost of incarcerating a single person from a community was estimated by multiplying the population of the CSA by a figure ($37,200) provided by the Department of Legislative Services and used in the 2014 Maryland legislative session in their Fiscal and Policy notes on legislative initiatives that might affect corrections.</t>
  </si>
  <si>
    <t>The number of people in jail from each CSA was estimated by multiplying the number of people incarcerated in state prison from each CSA by 0.46, which is the ratio between: 1) the number of people from Baltimore (city-wide) incarcerated in a Maryland state prison and 2) the number of people incarcerated in Baltimore's jail.</t>
  </si>
  <si>
    <t>This is the sum of the state prison population column and the colum with our estimates of the jail population.</t>
  </si>
  <si>
    <t>Incarceration rate per 100,000 (state prison and city jail)</t>
  </si>
  <si>
    <t>This is the number of incarcerated people in both prisons and our jail estimate divided by the population and then multiplied by 100,000. It allows ready comparison of the frequency of incarceration between community statistical areas of different population sizes.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</si>
</sst>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9" x14ac:knownFonts="1">
    <font>
      <sz val="10"/>
      <name val="Verdana"/>
    </font>
    <font>
      <sz val="10"/>
      <name val="Arial"/>
      <family val="2"/>
    </font>
    <font>
      <sz val="8"/>
      <name val="Verdana"/>
      <family val="2"/>
    </font>
    <font>
      <b/>
      <sz val="10"/>
      <name val="Arial"/>
      <family val="2"/>
    </font>
    <font>
      <sz val="10"/>
      <name val="Verdana"/>
      <family val="2"/>
    </font>
    <font>
      <sz val="15"/>
      <color rgb="FF4C4C4C"/>
      <name val="Tw Cen MT"/>
      <family val="2"/>
    </font>
    <font>
      <b/>
      <sz val="11"/>
      <color rgb="FF4C4C4C"/>
      <name val="Georgia"/>
      <family val="1"/>
    </font>
    <font>
      <sz val="11"/>
      <color rgb="FF4C4C4C"/>
      <name val="Georgia"/>
      <family val="1"/>
    </font>
    <font>
      <u/>
      <sz val="10"/>
      <color theme="10"/>
      <name val="Verdana"/>
      <family val="2"/>
    </font>
  </fonts>
  <fills count="2">
    <fill>
      <patternFill patternType="none"/>
    </fill>
    <fill>
      <patternFill patternType="gray125"/>
    </fill>
  </fills>
  <borders count="1">
    <border>
      <left/>
      <right/>
      <top/>
      <bottom/>
      <diagonal/>
    </border>
  </borders>
  <cellStyleXfs count="3">
    <xf numFmtId="0" fontId="0" fillId="0" borderId="0"/>
    <xf numFmtId="44" fontId="4" fillId="0" borderId="0" applyFont="0" applyFill="0" applyBorder="0" applyAlignment="0" applyProtection="0"/>
    <xf numFmtId="0" fontId="8" fillId="0" borderId="0" applyNumberFormat="0" applyFill="0" applyBorder="0" applyAlignment="0" applyProtection="0"/>
  </cellStyleXfs>
  <cellXfs count="15">
    <xf numFmtId="0" fontId="0" fillId="0" borderId="0" xfId="0"/>
    <xf numFmtId="0" fontId="1" fillId="0" borderId="0" xfId="0" applyFont="1" applyAlignment="1">
      <alignment horizontal="left" wrapText="1"/>
    </xf>
    <xf numFmtId="3" fontId="1" fillId="0" borderId="0" xfId="0" applyNumberFormat="1" applyFont="1" applyAlignment="1">
      <alignment horizontal="right" wrapText="1"/>
    </xf>
    <xf numFmtId="3" fontId="0" fillId="0" borderId="0" xfId="0" applyNumberFormat="1"/>
    <xf numFmtId="3" fontId="0" fillId="0" borderId="0" xfId="0" applyNumberFormat="1" applyFill="1" applyBorder="1"/>
    <xf numFmtId="0" fontId="3" fillId="0" borderId="0" xfId="0" applyFont="1" applyAlignment="1">
      <alignment horizontal="left" wrapText="1"/>
    </xf>
    <xf numFmtId="3" fontId="3" fillId="0" borderId="0" xfId="0" applyNumberFormat="1" applyFont="1" applyAlignment="1">
      <alignment horizontal="left" wrapText="1"/>
    </xf>
    <xf numFmtId="3" fontId="3" fillId="0" borderId="0" xfId="0" applyNumberFormat="1" applyFont="1" applyAlignment="1">
      <alignment horizontal="left" wrapText="1"/>
    </xf>
    <xf numFmtId="3" fontId="1" fillId="0" borderId="0" xfId="0" applyNumberFormat="1" applyFont="1" applyAlignment="1">
      <alignment horizontal="right" wrapText="1"/>
    </xf>
    <xf numFmtId="3" fontId="0" fillId="0" borderId="0" xfId="0" applyNumberFormat="1"/>
    <xf numFmtId="164" fontId="1" fillId="0" borderId="0" xfId="1" applyNumberFormat="1" applyFont="1" applyAlignment="1">
      <alignment horizontal="right" wrapText="1"/>
    </xf>
    <xf numFmtId="0" fontId="5"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8" fillId="0" borderId="0" xfId="2" applyAlignment="1">
      <alignment vertical="center"/>
    </xf>
  </cellXfs>
  <cellStyles count="3">
    <cellStyle name="Currency" xfId="1" builtinId="4"/>
    <cellStyle name="Hyperlink" xfId="2"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prisonpolicy.org/origin/md/repor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abSelected="1" workbookViewId="0">
      <selection activeCell="G79" sqref="G78:G79"/>
    </sheetView>
  </sheetViews>
  <sheetFormatPr defaultColWidth="11" defaultRowHeight="12.75" x14ac:dyDescent="0.2"/>
  <cols>
    <col min="1" max="1" width="33" customWidth="1"/>
    <col min="2" max="2" width="11" style="3"/>
    <col min="3" max="3" width="13.125" style="3" customWidth="1"/>
    <col min="4" max="5" width="13.125" style="9" customWidth="1"/>
    <col min="6" max="6" width="11.875" style="3" customWidth="1"/>
    <col min="7" max="7" width="13.25" style="3" customWidth="1"/>
    <col min="8" max="8" width="11" style="9"/>
  </cols>
  <sheetData>
    <row r="1" spans="1:8" ht="19.5" x14ac:dyDescent="0.2">
      <c r="A1" s="11" t="s">
        <v>63</v>
      </c>
      <c r="B1" s="9"/>
      <c r="C1" s="9"/>
      <c r="F1" s="9"/>
      <c r="G1" s="9"/>
    </row>
    <row r="2" spans="1:8" ht="76.5" x14ac:dyDescent="0.2">
      <c r="A2" s="5" t="s">
        <v>29</v>
      </c>
      <c r="B2" s="6" t="s">
        <v>28</v>
      </c>
      <c r="C2" s="6" t="s">
        <v>30</v>
      </c>
      <c r="D2" s="7" t="s">
        <v>32</v>
      </c>
      <c r="E2" s="7" t="s">
        <v>34</v>
      </c>
      <c r="F2" s="6" t="s">
        <v>31</v>
      </c>
      <c r="G2" s="6" t="s">
        <v>62</v>
      </c>
      <c r="H2" s="7" t="s">
        <v>33</v>
      </c>
    </row>
    <row r="3" spans="1:8" x14ac:dyDescent="0.2">
      <c r="A3" s="1" t="s">
        <v>35</v>
      </c>
      <c r="B3" s="4">
        <v>16217</v>
      </c>
      <c r="C3" s="2">
        <v>280</v>
      </c>
      <c r="D3" s="8">
        <f>C3/B3*100000</f>
        <v>1726.5832151446014</v>
      </c>
      <c r="E3" s="10">
        <f>C3*37000</f>
        <v>10360000</v>
      </c>
      <c r="F3" s="3">
        <f t="shared" ref="F3:F34" si="0">C3*0.46</f>
        <v>128.80000000000001</v>
      </c>
      <c r="G3" s="3">
        <f t="shared" ref="G3:G34" si="1">C3+F3</f>
        <v>408.8</v>
      </c>
      <c r="H3" s="9">
        <f>G3/B3*100000</f>
        <v>2520.811494111118</v>
      </c>
    </row>
    <row r="4" spans="1:8" x14ac:dyDescent="0.2">
      <c r="A4" s="1" t="s">
        <v>36</v>
      </c>
      <c r="B4" s="4">
        <v>12264</v>
      </c>
      <c r="C4" s="2">
        <v>96</v>
      </c>
      <c r="D4" s="8">
        <f t="shared" ref="D4:D57" si="2">C4/B4*100000</f>
        <v>782.77886497064571</v>
      </c>
      <c r="E4" s="10">
        <f t="shared" ref="E4:E57" si="3">C4*37000</f>
        <v>3552000</v>
      </c>
      <c r="F4" s="3">
        <f t="shared" si="0"/>
        <v>44.160000000000004</v>
      </c>
      <c r="G4" s="3">
        <f t="shared" si="1"/>
        <v>140.16</v>
      </c>
      <c r="H4" s="9">
        <f t="shared" ref="H4:H57" si="4">G4/B4*100000</f>
        <v>1142.8571428571429</v>
      </c>
    </row>
    <row r="5" spans="1:8" x14ac:dyDescent="0.2">
      <c r="A5" s="1" t="s">
        <v>37</v>
      </c>
      <c r="B5" s="4">
        <v>17416</v>
      </c>
      <c r="C5" s="2">
        <v>252</v>
      </c>
      <c r="D5" s="8">
        <f t="shared" si="2"/>
        <v>1446.9453376205788</v>
      </c>
      <c r="E5" s="10">
        <f t="shared" si="3"/>
        <v>9324000</v>
      </c>
      <c r="F5" s="3">
        <f t="shared" si="0"/>
        <v>115.92</v>
      </c>
      <c r="G5" s="3">
        <f t="shared" si="1"/>
        <v>367.92</v>
      </c>
      <c r="H5" s="9">
        <f t="shared" si="4"/>
        <v>2112.5401929260452</v>
      </c>
    </row>
    <row r="6" spans="1:8" x14ac:dyDescent="0.2">
      <c r="A6" s="1" t="s">
        <v>38</v>
      </c>
      <c r="B6" s="4">
        <v>14243</v>
      </c>
      <c r="C6" s="2">
        <v>129</v>
      </c>
      <c r="D6" s="8">
        <f t="shared" si="2"/>
        <v>905.70806712069077</v>
      </c>
      <c r="E6" s="10">
        <f t="shared" si="3"/>
        <v>4773000</v>
      </c>
      <c r="F6" s="3">
        <f t="shared" si="0"/>
        <v>59.34</v>
      </c>
      <c r="G6" s="3">
        <f t="shared" si="1"/>
        <v>188.34</v>
      </c>
      <c r="H6" s="9">
        <f t="shared" si="4"/>
        <v>1322.3337779962087</v>
      </c>
    </row>
    <row r="7" spans="1:8" x14ac:dyDescent="0.2">
      <c r="A7" s="1" t="s">
        <v>39</v>
      </c>
      <c r="B7" s="4">
        <v>8100</v>
      </c>
      <c r="C7" s="2">
        <v>21</v>
      </c>
      <c r="D7" s="8">
        <f t="shared" si="2"/>
        <v>259.25925925925924</v>
      </c>
      <c r="E7" s="10">
        <f t="shared" si="3"/>
        <v>777000</v>
      </c>
      <c r="F7" s="3">
        <f t="shared" si="0"/>
        <v>9.66</v>
      </c>
      <c r="G7" s="3">
        <f t="shared" si="1"/>
        <v>30.66</v>
      </c>
      <c r="H7" s="9">
        <f t="shared" si="4"/>
        <v>378.51851851851853</v>
      </c>
    </row>
    <row r="8" spans="1:8" x14ac:dyDescent="0.2">
      <c r="A8" s="1" t="s">
        <v>40</v>
      </c>
      <c r="B8" s="4">
        <v>23557</v>
      </c>
      <c r="C8" s="2">
        <v>219</v>
      </c>
      <c r="D8" s="8">
        <f t="shared" si="2"/>
        <v>929.65997368085925</v>
      </c>
      <c r="E8" s="10">
        <f t="shared" si="3"/>
        <v>8103000</v>
      </c>
      <c r="F8" s="3">
        <f t="shared" si="0"/>
        <v>100.74000000000001</v>
      </c>
      <c r="G8" s="3">
        <f t="shared" si="1"/>
        <v>319.74</v>
      </c>
      <c r="H8" s="9">
        <f t="shared" si="4"/>
        <v>1357.3035615740544</v>
      </c>
    </row>
    <row r="9" spans="1:8" x14ac:dyDescent="0.2">
      <c r="A9" s="1" t="s">
        <v>41</v>
      </c>
      <c r="B9" s="4">
        <v>8202</v>
      </c>
      <c r="C9" s="2">
        <v>154</v>
      </c>
      <c r="D9" s="8">
        <f t="shared" si="2"/>
        <v>1877.5908315045112</v>
      </c>
      <c r="E9" s="10">
        <f t="shared" si="3"/>
        <v>5698000</v>
      </c>
      <c r="F9" s="3">
        <f t="shared" si="0"/>
        <v>70.84</v>
      </c>
      <c r="G9" s="3">
        <f t="shared" si="1"/>
        <v>224.84</v>
      </c>
      <c r="H9" s="9">
        <f t="shared" si="4"/>
        <v>2741.2826139965864</v>
      </c>
    </row>
    <row r="10" spans="1:8" x14ac:dyDescent="0.2">
      <c r="A10" s="1" t="s">
        <v>42</v>
      </c>
      <c r="B10" s="4">
        <v>7756</v>
      </c>
      <c r="C10" s="2">
        <v>70</v>
      </c>
      <c r="D10" s="8">
        <f t="shared" si="2"/>
        <v>902.52707581227435</v>
      </c>
      <c r="E10" s="10">
        <f t="shared" si="3"/>
        <v>2590000</v>
      </c>
      <c r="F10" s="3">
        <f t="shared" si="0"/>
        <v>32.200000000000003</v>
      </c>
      <c r="G10" s="3">
        <f t="shared" si="1"/>
        <v>102.2</v>
      </c>
      <c r="H10" s="9">
        <f t="shared" si="4"/>
        <v>1317.6895306859205</v>
      </c>
    </row>
    <row r="11" spans="1:8" x14ac:dyDescent="0.2">
      <c r="A11" s="1" t="s">
        <v>43</v>
      </c>
      <c r="B11" s="4">
        <v>8231</v>
      </c>
      <c r="C11" s="2">
        <v>88</v>
      </c>
      <c r="D11" s="8">
        <f t="shared" si="2"/>
        <v>1069.1289029279553</v>
      </c>
      <c r="E11" s="10">
        <f t="shared" si="3"/>
        <v>3256000</v>
      </c>
      <c r="F11" s="3">
        <f t="shared" si="0"/>
        <v>40.480000000000004</v>
      </c>
      <c r="G11" s="3">
        <f t="shared" si="1"/>
        <v>128.48000000000002</v>
      </c>
      <c r="H11" s="9">
        <f t="shared" si="4"/>
        <v>1560.928198274815</v>
      </c>
    </row>
    <row r="12" spans="1:8" x14ac:dyDescent="0.2">
      <c r="A12" s="1" t="s">
        <v>44</v>
      </c>
      <c r="B12" s="4">
        <v>9874</v>
      </c>
      <c r="C12" s="2">
        <v>298</v>
      </c>
      <c r="D12" s="8">
        <f t="shared" si="2"/>
        <v>3018.0271419890619</v>
      </c>
      <c r="E12" s="10">
        <f t="shared" si="3"/>
        <v>11026000</v>
      </c>
      <c r="F12" s="3">
        <f t="shared" si="0"/>
        <v>137.08000000000001</v>
      </c>
      <c r="G12" s="3">
        <f t="shared" si="1"/>
        <v>435.08000000000004</v>
      </c>
      <c r="H12" s="9">
        <f t="shared" si="4"/>
        <v>4406.3196273040312</v>
      </c>
    </row>
    <row r="13" spans="1:8" x14ac:dyDescent="0.2">
      <c r="A13" s="1" t="s">
        <v>45</v>
      </c>
      <c r="B13" s="4">
        <v>13034</v>
      </c>
      <c r="C13" s="2">
        <v>14</v>
      </c>
      <c r="D13" s="8">
        <f t="shared" si="2"/>
        <v>107.41138560687432</v>
      </c>
      <c r="E13" s="10">
        <f t="shared" si="3"/>
        <v>518000</v>
      </c>
      <c r="F13" s="3">
        <f t="shared" si="0"/>
        <v>6.44</v>
      </c>
      <c r="G13" s="3">
        <f t="shared" si="1"/>
        <v>20.440000000000001</v>
      </c>
      <c r="H13" s="9">
        <f t="shared" si="4"/>
        <v>156.82062298603654</v>
      </c>
    </row>
    <row r="14" spans="1:8" x14ac:dyDescent="0.2">
      <c r="A14" s="1" t="s">
        <v>46</v>
      </c>
      <c r="B14" s="4">
        <v>4101</v>
      </c>
      <c r="C14" s="2">
        <v>41</v>
      </c>
      <c r="D14" s="8">
        <f t="shared" si="2"/>
        <v>999.7561570348696</v>
      </c>
      <c r="E14" s="10">
        <f t="shared" si="3"/>
        <v>1517000</v>
      </c>
      <c r="F14" s="3">
        <f t="shared" si="0"/>
        <v>18.86</v>
      </c>
      <c r="G14" s="3">
        <f t="shared" si="1"/>
        <v>59.86</v>
      </c>
      <c r="H14" s="9">
        <f t="shared" si="4"/>
        <v>1459.6439892709095</v>
      </c>
    </row>
    <row r="15" spans="1:8" x14ac:dyDescent="0.2">
      <c r="A15" s="1" t="s">
        <v>47</v>
      </c>
      <c r="B15" s="4">
        <v>11786</v>
      </c>
      <c r="C15" s="2">
        <v>155</v>
      </c>
      <c r="D15" s="8">
        <f t="shared" si="2"/>
        <v>1315.1196334634312</v>
      </c>
      <c r="E15" s="10">
        <f t="shared" si="3"/>
        <v>5735000</v>
      </c>
      <c r="F15" s="3">
        <f t="shared" si="0"/>
        <v>71.3</v>
      </c>
      <c r="G15" s="3">
        <f t="shared" si="1"/>
        <v>226.3</v>
      </c>
      <c r="H15" s="9">
        <f t="shared" si="4"/>
        <v>1920.0746648566098</v>
      </c>
    </row>
    <row r="16" spans="1:8" x14ac:dyDescent="0.2">
      <c r="A16" s="1" t="s">
        <v>48</v>
      </c>
      <c r="B16" s="4">
        <v>6446</v>
      </c>
      <c r="C16" s="2">
        <v>44</v>
      </c>
      <c r="D16" s="8">
        <f t="shared" si="2"/>
        <v>682.5938566552901</v>
      </c>
      <c r="E16" s="10">
        <f t="shared" si="3"/>
        <v>1628000</v>
      </c>
      <c r="F16" s="3">
        <f t="shared" si="0"/>
        <v>20.240000000000002</v>
      </c>
      <c r="G16" s="3">
        <f t="shared" si="1"/>
        <v>64.240000000000009</v>
      </c>
      <c r="H16" s="9">
        <f t="shared" si="4"/>
        <v>996.5870307167238</v>
      </c>
    </row>
    <row r="17" spans="1:8" x14ac:dyDescent="0.2">
      <c r="A17" s="1" t="s">
        <v>49</v>
      </c>
      <c r="B17" s="4">
        <v>7900</v>
      </c>
      <c r="C17" s="2">
        <v>134</v>
      </c>
      <c r="D17" s="8">
        <f t="shared" si="2"/>
        <v>1696.2025316455697</v>
      </c>
      <c r="E17" s="10">
        <f t="shared" si="3"/>
        <v>4958000</v>
      </c>
      <c r="F17" s="3">
        <f t="shared" si="0"/>
        <v>61.64</v>
      </c>
      <c r="G17" s="3">
        <f t="shared" si="1"/>
        <v>195.64</v>
      </c>
      <c r="H17" s="9">
        <f t="shared" si="4"/>
        <v>2476.4556962025313</v>
      </c>
    </row>
    <row r="18" spans="1:8" x14ac:dyDescent="0.2">
      <c r="A18" s="1" t="s">
        <v>50</v>
      </c>
      <c r="B18" s="4">
        <v>9039</v>
      </c>
      <c r="C18" s="2">
        <v>33</v>
      </c>
      <c r="D18" s="8">
        <f t="shared" si="2"/>
        <v>365.08463325589116</v>
      </c>
      <c r="E18" s="10">
        <f t="shared" si="3"/>
        <v>1221000</v>
      </c>
      <c r="F18" s="3">
        <f t="shared" si="0"/>
        <v>15.180000000000001</v>
      </c>
      <c r="G18" s="3">
        <f t="shared" si="1"/>
        <v>48.18</v>
      </c>
      <c r="H18" s="9">
        <f t="shared" si="4"/>
        <v>533.02356455360109</v>
      </c>
    </row>
    <row r="19" spans="1:8" x14ac:dyDescent="0.2">
      <c r="A19" s="1" t="s">
        <v>51</v>
      </c>
      <c r="B19" s="4">
        <v>9849</v>
      </c>
      <c r="C19" s="2">
        <v>167</v>
      </c>
      <c r="D19" s="8">
        <f t="shared" si="2"/>
        <v>1695.6036145801604</v>
      </c>
      <c r="E19" s="10">
        <f t="shared" si="3"/>
        <v>6179000</v>
      </c>
      <c r="F19" s="3">
        <f t="shared" si="0"/>
        <v>76.820000000000007</v>
      </c>
      <c r="G19" s="3">
        <f t="shared" si="1"/>
        <v>243.82</v>
      </c>
      <c r="H19" s="9">
        <f t="shared" si="4"/>
        <v>2475.5812772870345</v>
      </c>
    </row>
    <row r="20" spans="1:8" x14ac:dyDescent="0.2">
      <c r="A20" s="1" t="s">
        <v>52</v>
      </c>
      <c r="B20" s="4">
        <v>14914</v>
      </c>
      <c r="C20" s="2">
        <v>88</v>
      </c>
      <c r="D20" s="8">
        <f t="shared" si="2"/>
        <v>590.04961780877022</v>
      </c>
      <c r="E20" s="10">
        <f t="shared" si="3"/>
        <v>3256000</v>
      </c>
      <c r="F20" s="3">
        <f t="shared" si="0"/>
        <v>40.480000000000004</v>
      </c>
      <c r="G20" s="3">
        <f t="shared" si="1"/>
        <v>128.48000000000002</v>
      </c>
      <c r="H20" s="9">
        <f t="shared" si="4"/>
        <v>861.47244200080479</v>
      </c>
    </row>
    <row r="21" spans="1:8" x14ac:dyDescent="0.2">
      <c r="A21" s="1" t="s">
        <v>53</v>
      </c>
      <c r="B21" s="4">
        <v>16391</v>
      </c>
      <c r="C21" s="2">
        <v>130</v>
      </c>
      <c r="D21" s="8">
        <f t="shared" si="2"/>
        <v>793.11817460801649</v>
      </c>
      <c r="E21" s="10">
        <f t="shared" si="3"/>
        <v>4810000</v>
      </c>
      <c r="F21" s="3">
        <f t="shared" si="0"/>
        <v>59.800000000000004</v>
      </c>
      <c r="G21" s="3">
        <f t="shared" si="1"/>
        <v>189.8</v>
      </c>
      <c r="H21" s="9">
        <f t="shared" si="4"/>
        <v>1157.9525349277044</v>
      </c>
    </row>
    <row r="22" spans="1:8" x14ac:dyDescent="0.2">
      <c r="A22" s="1" t="s">
        <v>54</v>
      </c>
      <c r="B22" s="4">
        <v>10681</v>
      </c>
      <c r="C22" s="2">
        <v>150</v>
      </c>
      <c r="D22" s="8">
        <f t="shared" si="2"/>
        <v>1404.3628873700964</v>
      </c>
      <c r="E22" s="10">
        <f t="shared" si="3"/>
        <v>5550000</v>
      </c>
      <c r="F22" s="3">
        <f t="shared" si="0"/>
        <v>69</v>
      </c>
      <c r="G22" s="3">
        <f t="shared" si="1"/>
        <v>219</v>
      </c>
      <c r="H22" s="9">
        <f t="shared" si="4"/>
        <v>2050.3698155603411</v>
      </c>
    </row>
    <row r="23" spans="1:8" x14ac:dyDescent="0.2">
      <c r="A23" s="1" t="s">
        <v>55</v>
      </c>
      <c r="B23" s="4">
        <v>9322</v>
      </c>
      <c r="C23" s="2">
        <v>172</v>
      </c>
      <c r="D23" s="8">
        <f t="shared" si="2"/>
        <v>1845.0976185367947</v>
      </c>
      <c r="E23" s="10">
        <f t="shared" si="3"/>
        <v>6364000</v>
      </c>
      <c r="F23" s="3">
        <f t="shared" si="0"/>
        <v>79.12</v>
      </c>
      <c r="G23" s="3">
        <f t="shared" si="1"/>
        <v>251.12</v>
      </c>
      <c r="H23" s="9">
        <f t="shared" si="4"/>
        <v>2693.8425230637204</v>
      </c>
    </row>
    <row r="24" spans="1:8" x14ac:dyDescent="0.2">
      <c r="A24" s="1" t="s">
        <v>56</v>
      </c>
      <c r="B24" s="4">
        <v>7377</v>
      </c>
      <c r="C24" s="2">
        <v>3</v>
      </c>
      <c r="D24" s="8">
        <f t="shared" si="2"/>
        <v>40.666937779585197</v>
      </c>
      <c r="E24" s="10">
        <f t="shared" si="3"/>
        <v>111000</v>
      </c>
      <c r="F24" s="3">
        <f t="shared" si="0"/>
        <v>1.3800000000000001</v>
      </c>
      <c r="G24" s="3">
        <f t="shared" si="1"/>
        <v>4.38</v>
      </c>
      <c r="H24" s="9">
        <f t="shared" si="4"/>
        <v>59.373729158194394</v>
      </c>
    </row>
    <row r="25" spans="1:8" x14ac:dyDescent="0.2">
      <c r="A25" s="1" t="s">
        <v>57</v>
      </c>
      <c r="B25" s="4">
        <v>19259</v>
      </c>
      <c r="C25" s="2">
        <v>411</v>
      </c>
      <c r="D25" s="8">
        <f t="shared" si="2"/>
        <v>2134.0671893660106</v>
      </c>
      <c r="E25" s="10">
        <f t="shared" si="3"/>
        <v>15207000</v>
      </c>
      <c r="F25" s="3">
        <f t="shared" si="0"/>
        <v>189.06</v>
      </c>
      <c r="G25" s="3">
        <f t="shared" si="1"/>
        <v>600.05999999999995</v>
      </c>
      <c r="H25" s="9">
        <f t="shared" si="4"/>
        <v>3115.7380964743752</v>
      </c>
    </row>
    <row r="26" spans="1:8" x14ac:dyDescent="0.2">
      <c r="A26" s="1" t="s">
        <v>27</v>
      </c>
      <c r="B26" s="4">
        <v>8184</v>
      </c>
      <c r="C26" s="2">
        <v>258</v>
      </c>
      <c r="D26" s="8">
        <f t="shared" si="2"/>
        <v>3152.4926686217009</v>
      </c>
      <c r="E26" s="10">
        <f t="shared" si="3"/>
        <v>9546000</v>
      </c>
      <c r="F26" s="3">
        <f t="shared" si="0"/>
        <v>118.68</v>
      </c>
      <c r="G26" s="3">
        <f t="shared" si="1"/>
        <v>376.68</v>
      </c>
      <c r="H26" s="9">
        <f t="shared" si="4"/>
        <v>4602.6392961876836</v>
      </c>
    </row>
    <row r="27" spans="1:8" x14ac:dyDescent="0.2">
      <c r="A27" s="1" t="s">
        <v>58</v>
      </c>
      <c r="B27" s="4">
        <v>13002</v>
      </c>
      <c r="C27" s="2">
        <v>66</v>
      </c>
      <c r="D27" s="8">
        <f t="shared" si="2"/>
        <v>507.61421319796949</v>
      </c>
      <c r="E27" s="10">
        <f t="shared" si="3"/>
        <v>2442000</v>
      </c>
      <c r="F27" s="3">
        <f t="shared" si="0"/>
        <v>30.360000000000003</v>
      </c>
      <c r="G27" s="3">
        <f t="shared" si="1"/>
        <v>96.36</v>
      </c>
      <c r="H27" s="9">
        <f t="shared" si="4"/>
        <v>741.11675126903549</v>
      </c>
    </row>
    <row r="28" spans="1:8" x14ac:dyDescent="0.2">
      <c r="A28" s="1" t="s">
        <v>24</v>
      </c>
      <c r="B28" s="4">
        <v>5407</v>
      </c>
      <c r="C28" s="2">
        <v>52</v>
      </c>
      <c r="D28" s="8">
        <f t="shared" si="2"/>
        <v>961.7162936933604</v>
      </c>
      <c r="E28" s="10">
        <f t="shared" si="3"/>
        <v>1924000</v>
      </c>
      <c r="F28" s="3">
        <f t="shared" si="0"/>
        <v>23.92</v>
      </c>
      <c r="G28" s="3">
        <f t="shared" si="1"/>
        <v>75.92</v>
      </c>
      <c r="H28" s="9">
        <f t="shared" si="4"/>
        <v>1404.1057887923062</v>
      </c>
    </row>
    <row r="29" spans="1:8" x14ac:dyDescent="0.2">
      <c r="A29" s="1" t="s">
        <v>59</v>
      </c>
      <c r="B29" s="4">
        <v>16839</v>
      </c>
      <c r="C29" s="2">
        <v>80</v>
      </c>
      <c r="D29" s="8">
        <f t="shared" si="2"/>
        <v>475.08759427519448</v>
      </c>
      <c r="E29" s="10">
        <f t="shared" si="3"/>
        <v>2960000</v>
      </c>
      <c r="F29" s="3">
        <f t="shared" si="0"/>
        <v>36.800000000000004</v>
      </c>
      <c r="G29" s="3">
        <f t="shared" si="1"/>
        <v>116.80000000000001</v>
      </c>
      <c r="H29" s="9">
        <f t="shared" si="4"/>
        <v>693.62788764178401</v>
      </c>
    </row>
    <row r="30" spans="1:8" x14ac:dyDescent="0.2">
      <c r="A30" s="1" t="s">
        <v>60</v>
      </c>
      <c r="B30" s="4">
        <v>7250</v>
      </c>
      <c r="C30" s="2">
        <v>49</v>
      </c>
      <c r="D30" s="8">
        <f t="shared" si="2"/>
        <v>675.86206896551721</v>
      </c>
      <c r="E30" s="10">
        <f t="shared" si="3"/>
        <v>1813000</v>
      </c>
      <c r="F30" s="3">
        <f t="shared" si="0"/>
        <v>22.540000000000003</v>
      </c>
      <c r="G30" s="3">
        <f t="shared" si="1"/>
        <v>71.540000000000006</v>
      </c>
      <c r="H30" s="9">
        <f t="shared" si="4"/>
        <v>986.75862068965534</v>
      </c>
    </row>
    <row r="31" spans="1:8" x14ac:dyDescent="0.2">
      <c r="A31" s="1" t="s">
        <v>61</v>
      </c>
      <c r="B31" s="4">
        <v>10873</v>
      </c>
      <c r="C31" s="2">
        <v>125</v>
      </c>
      <c r="D31" s="8">
        <f t="shared" si="2"/>
        <v>1149.6367147981239</v>
      </c>
      <c r="E31" s="10">
        <f t="shared" si="3"/>
        <v>4625000</v>
      </c>
      <c r="F31" s="3">
        <f t="shared" si="0"/>
        <v>57.5</v>
      </c>
      <c r="G31" s="3">
        <f t="shared" si="1"/>
        <v>182.5</v>
      </c>
      <c r="H31" s="9">
        <f t="shared" si="4"/>
        <v>1678.4696036052608</v>
      </c>
    </row>
    <row r="32" spans="1:8" x14ac:dyDescent="0.2">
      <c r="A32" s="1" t="s">
        <v>0</v>
      </c>
      <c r="B32" s="4">
        <v>12855</v>
      </c>
      <c r="C32" s="2">
        <v>34</v>
      </c>
      <c r="D32" s="8">
        <f t="shared" si="2"/>
        <v>264.48852586542199</v>
      </c>
      <c r="E32" s="10">
        <f t="shared" si="3"/>
        <v>1258000</v>
      </c>
      <c r="F32" s="3">
        <f t="shared" si="0"/>
        <v>15.64</v>
      </c>
      <c r="G32" s="3">
        <f t="shared" si="1"/>
        <v>49.64</v>
      </c>
      <c r="H32" s="9">
        <f t="shared" si="4"/>
        <v>386.15324776351616</v>
      </c>
    </row>
    <row r="33" spans="1:8" x14ac:dyDescent="0.2">
      <c r="A33" s="1" t="s">
        <v>1</v>
      </c>
      <c r="B33" s="4">
        <v>12273</v>
      </c>
      <c r="C33" s="2">
        <v>73</v>
      </c>
      <c r="D33" s="8">
        <f t="shared" si="2"/>
        <v>594.80159700154809</v>
      </c>
      <c r="E33" s="10">
        <f t="shared" si="3"/>
        <v>2701000</v>
      </c>
      <c r="F33" s="3">
        <f t="shared" si="0"/>
        <v>33.58</v>
      </c>
      <c r="G33" s="3">
        <f t="shared" si="1"/>
        <v>106.58</v>
      </c>
      <c r="H33" s="9">
        <f t="shared" si="4"/>
        <v>868.41033162226017</v>
      </c>
    </row>
    <row r="34" spans="1:8" x14ac:dyDescent="0.2">
      <c r="A34" s="1" t="s">
        <v>2</v>
      </c>
      <c r="B34" s="4">
        <v>15311</v>
      </c>
      <c r="C34" s="2">
        <v>94</v>
      </c>
      <c r="D34" s="8">
        <f t="shared" si="2"/>
        <v>613.93769185552867</v>
      </c>
      <c r="E34" s="10">
        <f t="shared" si="3"/>
        <v>3478000</v>
      </c>
      <c r="F34" s="3">
        <f t="shared" si="0"/>
        <v>43.24</v>
      </c>
      <c r="G34" s="3">
        <f t="shared" si="1"/>
        <v>137.24</v>
      </c>
      <c r="H34" s="9">
        <f t="shared" si="4"/>
        <v>896.34903010907192</v>
      </c>
    </row>
    <row r="35" spans="1:8" x14ac:dyDescent="0.2">
      <c r="A35" s="1" t="s">
        <v>3</v>
      </c>
      <c r="B35" s="4">
        <v>7781</v>
      </c>
      <c r="C35" s="2">
        <v>281</v>
      </c>
      <c r="D35" s="8">
        <f t="shared" si="2"/>
        <v>3611.3610075825732</v>
      </c>
      <c r="E35" s="10">
        <f t="shared" si="3"/>
        <v>10397000</v>
      </c>
      <c r="F35" s="3">
        <f t="shared" ref="F35:F57" si="5">C35*0.46</f>
        <v>129.26000000000002</v>
      </c>
      <c r="G35" s="3">
        <f t="shared" ref="G35:G57" si="6">C35+F35</f>
        <v>410.26</v>
      </c>
      <c r="H35" s="9">
        <f t="shared" si="4"/>
        <v>5272.5870710705567</v>
      </c>
    </row>
    <row r="36" spans="1:8" x14ac:dyDescent="0.2">
      <c r="A36" s="1" t="s">
        <v>4</v>
      </c>
      <c r="B36" s="4">
        <v>17388</v>
      </c>
      <c r="C36" s="2">
        <v>82</v>
      </c>
      <c r="D36" s="8">
        <f t="shared" si="2"/>
        <v>471.58960202438465</v>
      </c>
      <c r="E36" s="10">
        <f t="shared" si="3"/>
        <v>3034000</v>
      </c>
      <c r="F36" s="3">
        <f t="shared" si="5"/>
        <v>37.72</v>
      </c>
      <c r="G36" s="3">
        <f t="shared" si="6"/>
        <v>119.72</v>
      </c>
      <c r="H36" s="9">
        <f t="shared" si="4"/>
        <v>688.5208189556015</v>
      </c>
    </row>
    <row r="37" spans="1:8" x14ac:dyDescent="0.2">
      <c r="A37" s="1" t="s">
        <v>26</v>
      </c>
      <c r="B37" s="4">
        <v>15020</v>
      </c>
      <c r="C37" s="2">
        <v>65</v>
      </c>
      <c r="D37" s="8">
        <f t="shared" si="2"/>
        <v>432.75632490013311</v>
      </c>
      <c r="E37" s="10">
        <f t="shared" si="3"/>
        <v>2405000</v>
      </c>
      <c r="F37" s="3">
        <f t="shared" si="5"/>
        <v>29.900000000000002</v>
      </c>
      <c r="G37" s="3">
        <f t="shared" si="6"/>
        <v>94.9</v>
      </c>
      <c r="H37" s="9">
        <f t="shared" si="4"/>
        <v>631.82423435419446</v>
      </c>
    </row>
    <row r="38" spans="1:8" x14ac:dyDescent="0.2">
      <c r="A38" s="1" t="s">
        <v>5</v>
      </c>
      <c r="B38" s="4">
        <v>9624</v>
      </c>
      <c r="C38" s="2">
        <v>290</v>
      </c>
      <c r="D38" s="8">
        <f t="shared" si="2"/>
        <v>3013.3000831255194</v>
      </c>
      <c r="E38" s="10">
        <f t="shared" si="3"/>
        <v>10730000</v>
      </c>
      <c r="F38" s="3">
        <f t="shared" si="5"/>
        <v>133.4</v>
      </c>
      <c r="G38" s="3">
        <f t="shared" si="6"/>
        <v>423.4</v>
      </c>
      <c r="H38" s="9">
        <f t="shared" si="4"/>
        <v>4399.4181213632583</v>
      </c>
    </row>
    <row r="39" spans="1:8" x14ac:dyDescent="0.2">
      <c r="A39" s="1" t="s">
        <v>6</v>
      </c>
      <c r="B39" s="4">
        <v>8964</v>
      </c>
      <c r="C39" s="2">
        <v>52</v>
      </c>
      <c r="D39" s="8">
        <f t="shared" si="2"/>
        <v>580.09817045961631</v>
      </c>
      <c r="E39" s="10">
        <f t="shared" si="3"/>
        <v>1924000</v>
      </c>
      <c r="F39" s="3">
        <f t="shared" si="5"/>
        <v>23.92</v>
      </c>
      <c r="G39" s="3">
        <f t="shared" si="6"/>
        <v>75.92</v>
      </c>
      <c r="H39" s="9">
        <f t="shared" si="4"/>
        <v>846.94332887103974</v>
      </c>
    </row>
    <row r="40" spans="1:8" x14ac:dyDescent="0.2">
      <c r="A40" s="1" t="s">
        <v>7</v>
      </c>
      <c r="B40" s="4">
        <v>5168</v>
      </c>
      <c r="C40" s="2">
        <v>4</v>
      </c>
      <c r="D40" s="8">
        <f t="shared" si="2"/>
        <v>77.399380804953566</v>
      </c>
      <c r="E40" s="10">
        <f t="shared" si="3"/>
        <v>148000</v>
      </c>
      <c r="F40" s="3">
        <f t="shared" si="5"/>
        <v>1.84</v>
      </c>
      <c r="G40" s="3">
        <f t="shared" si="6"/>
        <v>5.84</v>
      </c>
      <c r="H40" s="9">
        <f t="shared" si="4"/>
        <v>113.00309597523218</v>
      </c>
    </row>
    <row r="41" spans="1:8" x14ac:dyDescent="0.2">
      <c r="A41" s="1" t="s">
        <v>8</v>
      </c>
      <c r="B41" s="4">
        <v>17464</v>
      </c>
      <c r="C41" s="2">
        <v>15</v>
      </c>
      <c r="D41" s="8">
        <f t="shared" si="2"/>
        <v>85.890975721484196</v>
      </c>
      <c r="E41" s="10">
        <f t="shared" si="3"/>
        <v>555000</v>
      </c>
      <c r="F41" s="3">
        <f t="shared" si="5"/>
        <v>6.9</v>
      </c>
      <c r="G41" s="3">
        <f t="shared" si="6"/>
        <v>21.9</v>
      </c>
      <c r="H41" s="9">
        <f t="shared" si="4"/>
        <v>125.40082455336692</v>
      </c>
    </row>
    <row r="42" spans="1:8" x14ac:dyDescent="0.2">
      <c r="A42" s="1" t="s">
        <v>9</v>
      </c>
      <c r="B42" s="4">
        <v>16643</v>
      </c>
      <c r="C42" s="2">
        <v>145</v>
      </c>
      <c r="D42" s="8">
        <f t="shared" si="2"/>
        <v>871.23715676260292</v>
      </c>
      <c r="E42" s="10">
        <f t="shared" si="3"/>
        <v>5365000</v>
      </c>
      <c r="F42" s="3">
        <f t="shared" si="5"/>
        <v>66.7</v>
      </c>
      <c r="G42" s="3">
        <f t="shared" si="6"/>
        <v>211.7</v>
      </c>
      <c r="H42" s="9">
        <f t="shared" si="4"/>
        <v>1272.0062488734002</v>
      </c>
    </row>
    <row r="43" spans="1:8" x14ac:dyDescent="0.2">
      <c r="A43" s="1" t="s">
        <v>23</v>
      </c>
      <c r="B43" s="4">
        <v>10021</v>
      </c>
      <c r="C43" s="2">
        <v>244</v>
      </c>
      <c r="D43" s="8">
        <f t="shared" si="2"/>
        <v>2434.8867378505142</v>
      </c>
      <c r="E43" s="10">
        <f t="shared" si="3"/>
        <v>9028000</v>
      </c>
      <c r="F43" s="3">
        <f t="shared" si="5"/>
        <v>112.24000000000001</v>
      </c>
      <c r="G43" s="3">
        <f t="shared" si="6"/>
        <v>356.24</v>
      </c>
      <c r="H43" s="9">
        <f t="shared" si="4"/>
        <v>3554.9346372617501</v>
      </c>
    </row>
    <row r="44" spans="1:8" x14ac:dyDescent="0.2">
      <c r="A44" s="1" t="s">
        <v>10</v>
      </c>
      <c r="B44" s="4">
        <v>9131</v>
      </c>
      <c r="C44" s="2">
        <v>68</v>
      </c>
      <c r="D44" s="8">
        <f t="shared" si="2"/>
        <v>744.71580330741426</v>
      </c>
      <c r="E44" s="10">
        <f t="shared" si="3"/>
        <v>2516000</v>
      </c>
      <c r="F44" s="3">
        <f t="shared" si="5"/>
        <v>31.28</v>
      </c>
      <c r="G44" s="3">
        <f t="shared" si="6"/>
        <v>99.28</v>
      </c>
      <c r="H44" s="9">
        <f t="shared" si="4"/>
        <v>1087.2850728288249</v>
      </c>
    </row>
    <row r="45" spans="1:8" x14ac:dyDescent="0.2">
      <c r="A45" s="1" t="s">
        <v>11</v>
      </c>
      <c r="B45" s="4">
        <v>14549</v>
      </c>
      <c r="C45" s="2">
        <v>191</v>
      </c>
      <c r="D45" s="8">
        <f t="shared" si="2"/>
        <v>1312.8050037803284</v>
      </c>
      <c r="E45" s="10">
        <f t="shared" si="3"/>
        <v>7067000</v>
      </c>
      <c r="F45" s="3">
        <f t="shared" si="5"/>
        <v>87.86</v>
      </c>
      <c r="G45" s="3">
        <f t="shared" si="6"/>
        <v>278.86</v>
      </c>
      <c r="H45" s="9">
        <f t="shared" si="4"/>
        <v>1916.6953055192798</v>
      </c>
    </row>
    <row r="46" spans="1:8" x14ac:dyDescent="0.2">
      <c r="A46" s="1" t="s">
        <v>12</v>
      </c>
      <c r="B46" s="4">
        <v>9668</v>
      </c>
      <c r="C46" s="2">
        <v>206</v>
      </c>
      <c r="D46" s="8">
        <f t="shared" si="2"/>
        <v>2130.7405875051718</v>
      </c>
      <c r="E46" s="10">
        <f t="shared" si="3"/>
        <v>7622000</v>
      </c>
      <c r="F46" s="3">
        <f t="shared" si="5"/>
        <v>94.76</v>
      </c>
      <c r="G46" s="3">
        <f t="shared" si="6"/>
        <v>300.76</v>
      </c>
      <c r="H46" s="9">
        <f t="shared" si="4"/>
        <v>3110.8812577575504</v>
      </c>
    </row>
    <row r="47" spans="1:8" x14ac:dyDescent="0.2">
      <c r="A47" s="1" t="s">
        <v>13</v>
      </c>
      <c r="B47" s="4">
        <v>11816</v>
      </c>
      <c r="C47" s="2">
        <v>241</v>
      </c>
      <c r="D47" s="8">
        <f t="shared" si="2"/>
        <v>2039.6073121191605</v>
      </c>
      <c r="E47" s="10">
        <f t="shared" si="3"/>
        <v>8917000</v>
      </c>
      <c r="F47" s="3">
        <f t="shared" si="5"/>
        <v>110.86</v>
      </c>
      <c r="G47" s="3">
        <f t="shared" si="6"/>
        <v>351.86</v>
      </c>
      <c r="H47" s="9">
        <f t="shared" si="4"/>
        <v>2977.8266756939743</v>
      </c>
    </row>
    <row r="48" spans="1:8" x14ac:dyDescent="0.2">
      <c r="A48" s="1" t="s">
        <v>14</v>
      </c>
      <c r="B48" s="4">
        <v>5086</v>
      </c>
      <c r="C48" s="2">
        <v>107</v>
      </c>
      <c r="D48" s="8">
        <f t="shared" si="2"/>
        <v>2103.8143924498622</v>
      </c>
      <c r="E48" s="10">
        <f t="shared" si="3"/>
        <v>3959000</v>
      </c>
      <c r="F48" s="3">
        <f t="shared" si="5"/>
        <v>49.22</v>
      </c>
      <c r="G48" s="3">
        <f t="shared" si="6"/>
        <v>156.22</v>
      </c>
      <c r="H48" s="9">
        <f t="shared" si="4"/>
        <v>3071.5690129767991</v>
      </c>
    </row>
    <row r="49" spans="1:8" x14ac:dyDescent="0.2">
      <c r="A49" s="1" t="s">
        <v>15</v>
      </c>
      <c r="B49" s="4">
        <v>14896</v>
      </c>
      <c r="C49" s="2">
        <v>458</v>
      </c>
      <c r="D49" s="8">
        <f t="shared" si="2"/>
        <v>3074.6509129967776</v>
      </c>
      <c r="E49" s="10">
        <f t="shared" si="3"/>
        <v>16946000</v>
      </c>
      <c r="F49" s="3">
        <f t="shared" si="5"/>
        <v>210.68</v>
      </c>
      <c r="G49" s="3">
        <f t="shared" si="6"/>
        <v>668.68000000000006</v>
      </c>
      <c r="H49" s="9">
        <f t="shared" si="4"/>
        <v>4488.990332975296</v>
      </c>
    </row>
    <row r="50" spans="1:8" x14ac:dyDescent="0.2">
      <c r="A50" s="1" t="s">
        <v>16</v>
      </c>
      <c r="B50" s="4">
        <v>6406</v>
      </c>
      <c r="C50" s="2">
        <v>18</v>
      </c>
      <c r="D50" s="8">
        <f t="shared" si="2"/>
        <v>280.986575085857</v>
      </c>
      <c r="E50" s="10">
        <f t="shared" si="3"/>
        <v>666000</v>
      </c>
      <c r="F50" s="3">
        <f t="shared" si="5"/>
        <v>8.2800000000000011</v>
      </c>
      <c r="G50" s="3">
        <f t="shared" si="6"/>
        <v>26.28</v>
      </c>
      <c r="H50" s="9">
        <f t="shared" si="4"/>
        <v>410.24039962535119</v>
      </c>
    </row>
    <row r="51" spans="1:8" x14ac:dyDescent="0.2">
      <c r="A51" s="1" t="s">
        <v>17</v>
      </c>
      <c r="B51" s="4">
        <v>6260</v>
      </c>
      <c r="C51" s="2">
        <v>73</v>
      </c>
      <c r="D51" s="8">
        <f t="shared" si="2"/>
        <v>1166.1341853035142</v>
      </c>
      <c r="E51" s="10">
        <f t="shared" si="3"/>
        <v>2701000</v>
      </c>
      <c r="F51" s="3">
        <f t="shared" si="5"/>
        <v>33.58</v>
      </c>
      <c r="G51" s="3">
        <f t="shared" si="6"/>
        <v>106.58</v>
      </c>
      <c r="H51" s="9">
        <f t="shared" si="4"/>
        <v>1702.5559105431309</v>
      </c>
    </row>
    <row r="52" spans="1:8" x14ac:dyDescent="0.2">
      <c r="A52" s="1" t="s">
        <v>18</v>
      </c>
      <c r="B52" s="4">
        <v>13284</v>
      </c>
      <c r="C52" s="2">
        <v>294</v>
      </c>
      <c r="D52" s="8">
        <f t="shared" si="2"/>
        <v>2213.1887985546523</v>
      </c>
      <c r="E52" s="10">
        <f t="shared" si="3"/>
        <v>10878000</v>
      </c>
      <c r="F52" s="3">
        <f t="shared" si="5"/>
        <v>135.24</v>
      </c>
      <c r="G52" s="3">
        <f t="shared" si="6"/>
        <v>429.24</v>
      </c>
      <c r="H52" s="9">
        <f t="shared" si="4"/>
        <v>3231.2556458897925</v>
      </c>
    </row>
    <row r="53" spans="1:8" x14ac:dyDescent="0.2">
      <c r="A53" s="1" t="s">
        <v>19</v>
      </c>
      <c r="B53" s="4">
        <v>17885</v>
      </c>
      <c r="C53" s="2">
        <v>413</v>
      </c>
      <c r="D53" s="8">
        <f t="shared" si="2"/>
        <v>2309.1976516634054</v>
      </c>
      <c r="E53" s="10">
        <f t="shared" si="3"/>
        <v>15281000</v>
      </c>
      <c r="F53" s="3">
        <f t="shared" si="5"/>
        <v>189.98000000000002</v>
      </c>
      <c r="G53" s="3">
        <f t="shared" si="6"/>
        <v>602.98</v>
      </c>
      <c r="H53" s="9">
        <f t="shared" si="4"/>
        <v>3371.4285714285716</v>
      </c>
    </row>
    <row r="54" spans="1:8" x14ac:dyDescent="0.2">
      <c r="A54" s="1" t="s">
        <v>20</v>
      </c>
      <c r="B54" s="4">
        <v>7753</v>
      </c>
      <c r="C54" s="2">
        <v>109</v>
      </c>
      <c r="D54" s="8">
        <f t="shared" si="2"/>
        <v>1405.9073906874758</v>
      </c>
      <c r="E54" s="10">
        <f t="shared" si="3"/>
        <v>4033000</v>
      </c>
      <c r="F54" s="3">
        <f t="shared" si="5"/>
        <v>50.14</v>
      </c>
      <c r="G54" s="3">
        <f t="shared" si="6"/>
        <v>159.13999999999999</v>
      </c>
      <c r="H54" s="9">
        <f t="shared" si="4"/>
        <v>2052.6247904037145</v>
      </c>
    </row>
    <row r="55" spans="1:8" x14ac:dyDescent="0.2">
      <c r="A55" s="1" t="s">
        <v>25</v>
      </c>
      <c r="B55" s="4">
        <v>10342</v>
      </c>
      <c r="C55" s="2">
        <v>269</v>
      </c>
      <c r="D55" s="8">
        <f t="shared" si="2"/>
        <v>2601.0442854380199</v>
      </c>
      <c r="E55" s="10">
        <f t="shared" si="3"/>
        <v>9953000</v>
      </c>
      <c r="F55" s="3">
        <f t="shared" si="5"/>
        <v>123.74000000000001</v>
      </c>
      <c r="G55" s="3">
        <f t="shared" si="6"/>
        <v>392.74</v>
      </c>
      <c r="H55" s="9">
        <f t="shared" si="4"/>
        <v>3797.5246567395088</v>
      </c>
    </row>
    <row r="56" spans="1:8" x14ac:dyDescent="0.2">
      <c r="A56" s="1" t="s">
        <v>21</v>
      </c>
      <c r="B56" s="4">
        <v>5503</v>
      </c>
      <c r="C56" s="2">
        <v>67</v>
      </c>
      <c r="D56" s="8">
        <f t="shared" si="2"/>
        <v>1217.5177176085772</v>
      </c>
      <c r="E56" s="10">
        <f t="shared" si="3"/>
        <v>2479000</v>
      </c>
      <c r="F56" s="3">
        <f t="shared" si="5"/>
        <v>30.82</v>
      </c>
      <c r="G56" s="3">
        <f t="shared" si="6"/>
        <v>97.82</v>
      </c>
      <c r="H56" s="9">
        <f t="shared" si="4"/>
        <v>1777.5758677085223</v>
      </c>
    </row>
    <row r="57" spans="1:8" x14ac:dyDescent="0.2">
      <c r="A57" s="1" t="s">
        <v>22</v>
      </c>
      <c r="B57" s="4">
        <v>7119</v>
      </c>
      <c r="C57" s="2">
        <v>120</v>
      </c>
      <c r="D57" s="8">
        <f t="shared" si="2"/>
        <v>1685.6300042140751</v>
      </c>
      <c r="E57" s="10">
        <f t="shared" si="3"/>
        <v>4440000</v>
      </c>
      <c r="F57" s="3">
        <f t="shared" si="5"/>
        <v>55.2</v>
      </c>
      <c r="G57" s="3">
        <f t="shared" si="6"/>
        <v>175.2</v>
      </c>
      <c r="H57" s="9">
        <f t="shared" si="4"/>
        <v>2461.0198061525493</v>
      </c>
    </row>
    <row r="59" spans="1:8" ht="14.25" x14ac:dyDescent="0.2">
      <c r="A59" s="12" t="s">
        <v>64</v>
      </c>
    </row>
    <row r="60" spans="1:8" ht="14.25" x14ac:dyDescent="0.2">
      <c r="A60" s="13" t="s">
        <v>65</v>
      </c>
    </row>
    <row r="61" spans="1:8" ht="14.25" x14ac:dyDescent="0.2">
      <c r="A61" s="12" t="s">
        <v>66</v>
      </c>
    </row>
    <row r="62" spans="1:8" ht="14.25" x14ac:dyDescent="0.2">
      <c r="A62" s="13" t="s">
        <v>67</v>
      </c>
    </row>
    <row r="63" spans="1:8" ht="14.25" x14ac:dyDescent="0.2">
      <c r="A63" s="12" t="s">
        <v>30</v>
      </c>
    </row>
    <row r="64" spans="1:8" x14ac:dyDescent="0.2">
      <c r="A64" s="14" t="s">
        <v>68</v>
      </c>
    </row>
    <row r="65" spans="1:1" ht="14.25" x14ac:dyDescent="0.2">
      <c r="A65" s="12" t="s">
        <v>69</v>
      </c>
    </row>
    <row r="66" spans="1:1" ht="14.25" x14ac:dyDescent="0.2">
      <c r="A66" s="13" t="s">
        <v>70</v>
      </c>
    </row>
    <row r="67" spans="1:1" ht="14.25" x14ac:dyDescent="0.2">
      <c r="A67" s="12" t="s">
        <v>71</v>
      </c>
    </row>
    <row r="68" spans="1:1" ht="14.25" x14ac:dyDescent="0.2">
      <c r="A68" s="13" t="s">
        <v>72</v>
      </c>
    </row>
    <row r="69" spans="1:1" ht="14.25" x14ac:dyDescent="0.2">
      <c r="A69" s="12" t="s">
        <v>31</v>
      </c>
    </row>
    <row r="70" spans="1:1" ht="14.25" x14ac:dyDescent="0.2">
      <c r="A70" s="13" t="s">
        <v>73</v>
      </c>
    </row>
    <row r="71" spans="1:1" ht="14.25" x14ac:dyDescent="0.2">
      <c r="A71" s="12" t="s">
        <v>62</v>
      </c>
    </row>
    <row r="72" spans="1:1" ht="14.25" x14ac:dyDescent="0.2">
      <c r="A72" s="13" t="s">
        <v>74</v>
      </c>
    </row>
    <row r="73" spans="1:1" ht="14.25" x14ac:dyDescent="0.2">
      <c r="A73" s="12" t="s">
        <v>75</v>
      </c>
    </row>
    <row r="74" spans="1:1" ht="14.25" x14ac:dyDescent="0.2">
      <c r="A74" s="13" t="s">
        <v>76</v>
      </c>
    </row>
  </sheetData>
  <sortState ref="A2:E57">
    <sortCondition ref="A3:A57"/>
  </sortState>
  <phoneticPr fontId="2" type="noConversion"/>
  <hyperlinks>
    <hyperlink ref="A64" r:id="rId1" location="methodology" display="http://www.prisonpolicy.org/origin/md/report.html - methodology"/>
  </hyperlinks>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Prison Policy Initiative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Wagner</dc:creator>
  <cp:lastModifiedBy>Amanda Petteruti</cp:lastModifiedBy>
  <dcterms:created xsi:type="dcterms:W3CDTF">2014-11-20T16:52:44Z</dcterms:created>
  <dcterms:modified xsi:type="dcterms:W3CDTF">2015-02-24T20:26:37Z</dcterms:modified>
</cp:coreProperties>
</file>